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-采购需求明细表" sheetId="1" r:id="rId1"/>
  </sheets>
  <definedNames>
    <definedName name="_xlnm.Print_Area" localSheetId="0">'附件1-采购需求明细表'!$A$1:$H$15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6611E7A26FAE4E28B8191F3328791C9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56855" y="206248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4501D3C18BD54934892DFA262940D8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56855" y="215011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1216DC8B1CB147349CE2294AC2EF3ED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56855" y="19646900"/>
          <a:ext cx="3093720" cy="3162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6ABC79AFF90C424BB32E8990E975C5C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56855" y="18745200"/>
          <a:ext cx="3794760" cy="3322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4AB306914AD14AE48056C278BEB9A5C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56855" y="17780000"/>
          <a:ext cx="4236720" cy="3901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AC0EC49B731E4C07A490DDC58A232BF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56855" y="14757400"/>
          <a:ext cx="4145280" cy="3680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95FBCB2233E44D8D98240CB8E86BFE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411210" y="1315212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78722EABFD414CC5911388DF22B9248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56855" y="10096500"/>
          <a:ext cx="4046220" cy="2019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C55DE356F91C4192B9C0E8AAF0B648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131175" y="7112000"/>
          <a:ext cx="2369820" cy="2842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CC207DB8932D44A78B570B428509B02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14030" y="8422640"/>
          <a:ext cx="2217420" cy="2644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5DF6ADB0F26643C2BBAA549A54F711B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18830" y="4000500"/>
          <a:ext cx="3756660" cy="3672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F4F33B849996499E827DC88CC9638AB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573770" y="1043940"/>
          <a:ext cx="4191000" cy="4655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5DAF34ACECA740ABAD4D2F177CDF508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764270" y="2527300"/>
          <a:ext cx="3314700" cy="32842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<sst xmlns="http://schemas.openxmlformats.org/spreadsheetml/2006/main" count="50" uniqueCount="36">
  <si>
    <t>2025年垃圾桶及清洁用具遴选项目采购需求明细表</t>
  </si>
  <si>
    <t>序号</t>
  </si>
  <si>
    <t>名称</t>
  </si>
  <si>
    <t>预算数量</t>
  </si>
  <si>
    <t>单位</t>
  </si>
  <si>
    <t>规格型号、技术参数要求</t>
  </si>
  <si>
    <t>预算单价（元）</t>
  </si>
  <si>
    <t>预算金额（元）</t>
  </si>
  <si>
    <t>参考图片</t>
  </si>
  <si>
    <t>电梯口分类垃圾桶</t>
  </si>
  <si>
    <t>组</t>
  </si>
  <si>
    <t>★1、整体外形尺寸及重量：长×宽×高(单位：mm）640×310×690mm（±10mm）。
★2、桶盖采用410不锈钢，整体机械一次性模压成型，无焊接防腐蚀。
★3、桶身采用厚度≥0.5mm，410不锈钢材料制作.盖子带加强筋
4、采用模具冲压成型，桶身开口进行卷边处理，一边冲孔连接桶盖，后桶身接缝扣骨：采用扣骨对接，无焊口，表面平整光滑，外观漂亮美观。
5、脚踏板采用厚度不小于0.4mm的410不锈钢板，桶底采用ABS与PP塑料制作。
6、外观：整个桶表面采用无指纹工艺，桶身表面丝印标识，按使用方要求丝印。
7、采用静音缓降技术；可以保持开盖。</t>
  </si>
  <si>
    <t>★1、整体外形尺寸及重量：长×宽×高(单位：mm）960×310×690mm（±10mm）。
★2、桶盖采用410不锈钢，整体机械一次性模压成型，无焊接防腐蚀。
★3、桶身采用厚度≥0.5mm，410不锈钢材料制作.盖子带加强筋
4、采用模具冲压成型，桶身开口进行卷边处理，一边冲孔连接桶盖，后桶身接缝扣骨：采用扣骨对接，无焊口，表面平整光滑，外观漂亮美观。
5、脚踏板采用厚度不小于0.4mm的410不锈钢板，桶底采用ABS与PP塑料制。
6、外观：整个桶表面采用无指纹工艺，桶身表面丝印标识，按使用方要求丝印。
7、采用静音缓降技术；可以保持开盖。</t>
  </si>
  <si>
    <t>一体式户外垃圾桶</t>
  </si>
  <si>
    <t>★1、外观整体尺寸：1080mm*360mm*900mm(±10mm)
★2、顶盖及四面框架：采用实际厚度≥0.8mm优质镀锌板制作,一体化整板设计。
★3、箱体：采用厚度≥0.8mm优质镀锌板材质，通过数控激光切割成型，，整体经激光切割、折弯、焊接成型，外观无毛刺和焊点、确保桶体强度及美观；整体采用三分类设置，门与们之间设置框架加固。
4、内桶：采用优质镀锌板为压机成型，耐高温，双面光滑，具有防腐、阻燃、可对垃圾进行分类回收，一次性倾到垃圾方便等性能；单个内胆尺寸280mm×280mm×430mm(长×宽×高)（±20mm）,厚度≥0.3mm，便套垃圾袋，方便清理垃圾
5、底座：底座采用厚度≥0.8mm优质镀锌板材质，通过数控激光切割成型，经组装焊接而成。
6、果皮箱底座固定梁：采用实际厚度≥1.0mm的优质镀锌板折弯而成，宽度为80mm(±5mm)，底座固定梁2条，预留螺栓孔4个，配备10×100mm膨胀螺栓4只。
▲7、灭烟处：桶身顶部中间位置设置圆形不锈钢烟灰钢
8、门锁：果壳箱采用长方形手拉式门锁，并在拉手上方采用三角锁，锁具佩戴拉手，锁闭牢靠，钥匙统一，具有防滑功能。
▲9、所有果壳箱均为隐藏式固定安装，且需要制作混凝土基础（厚度12cm,平面尺寸按果壳箱底边线外加5cm），地脚螺栓预埋后固定。
10、分类标识：箱体前后设置，采用丝印工艺，抗紫外线强、永不褪色；“可回收物”、“其他垃圾”、“有害垃圾”等标识，分类标识参照《城市生活垃圾分类标志》(GB/T19095-2003)。
11、颜色：果皮箱整体颜色为、外框黑色、其他垃圾门板为灰色、有害垃圾门板为红色、可回收物门板为蓝色；均采用户外静电喷塑上色。
12、总体要求：外形美观大方，超强的立体感，整体具有较好的防腐、防锈、阻燃、耐磨、质硬、实用、牢固、防盗等功能。</t>
  </si>
  <si>
    <t>分类塑料垃圾</t>
  </si>
  <si>
    <t>个</t>
  </si>
  <si>
    <t>1、厨余垃圾桶
▲2、40cm*40cm*40cm（±2cm）
▲2.35L带盖加厚HDPE熟料</t>
  </si>
  <si>
    <t>1、其他垃圾桶
▲2、.40cm*40cm*40cm（±2cm）
▲3、35L带盖加厚HDPE熟料</t>
  </si>
  <si>
    <r>
      <rPr>
        <sz val="8"/>
        <color theme="1"/>
        <rFont val="宋体"/>
        <charset val="134"/>
      </rPr>
      <t>★1.基础参数：容积240L（±3％），规格尺寸L730mmW630mmH1080mm（±1％）；整体重量≧12.6kg，桶体重量≧9.3kg，盖子重量≧1.2kg；桶身与桶盖采用HDPE一次性注塑成型。
2.开启方式为手开式；提手各设4条加强筋；内壁有注塑一体成型的容量标识数值；设有一次性注塑成型的智能身份识别卡卡槽式预留位置；外延设有4条耳朵，通过共聚PP料一次性注模成型的长销子（带倒钩防盗特性）与桶体把手紧密连接。
▲3.背面拉手旁设有两个注塑一体成型的垃圾袋挂扣；与把手连接处设4组纵向加强筋（共8条），拉手带有防滑颗粒及弧度；沿口采用双裙边设计，设有网状加强筋，两侧带有提手装置及波浪型加强筋；桶口下侧和背面设有一条加强筋，正面对桶口做特别加厚处理；前后面设有凹凸加强筋；背面下方采用注塑一体成型的双重方形凹槽设计，凹槽中加设一个带弧度的凹槽，配合轴插入可形成提手装置。
4.采用蜂窝状和放射状加强筋设计，加设耐磨垫；底部与地面间距约两公分，镶嵌40颗耐磨钉；安装滚轮，滚轮内圈为聚乙烯材质，外圈为橡胶材质，内设防盗卡扣固定；轮轴采用空心结构，表面经电镀锌防锈处理，采用蘑菇头防盗连接方式。
5.符合国家城镇建设行业CJ/T280-2020《塑料垃圾桶通用技术条件》标准要求。</t>
    </r>
    <r>
      <rPr>
        <sz val="8"/>
        <color rgb="FFFF0000"/>
        <rFont val="宋体"/>
        <charset val="134"/>
      </rPr>
      <t>四分类中各类垃圾桶数量由遴选人确定。</t>
    </r>
  </si>
  <si>
    <t>不锈钢两分类</t>
  </si>
  <si>
    <r>
      <rPr>
        <sz val="8"/>
        <color rgb="FF000000"/>
        <rFont val="宋体"/>
        <charset val="134"/>
      </rPr>
      <t xml:space="preserve">★1、整体外形尺寸及重量：长×宽×高(单位：mm）320×315×395mm（±3mm）。
2、桶盖采用410不锈钢，整体机械一次性模压成型，无焊接防腐蚀。
★3、桶身采用厚度≥0.5mm，410不锈钢材料制作.
4、采用模具冲压成型，桶身开口进行卷边处理，一边冲孔连接桶盖，后桶身接缝扣骨：采用扣骨对接，无焊口，表面平整光滑，外观漂亮美观。
5、脚踏板采用厚度不小于0.4mm的410不锈钢板，桶底采用ABS与PP塑料制作，双桶单踩。
6、外观：整个桶表面采用无指纹工艺，桶身表面丝印标识，按使用方要求丝印。
▲7、采用静音缓降技术；可以保持开盖。
</t>
    </r>
    <r>
      <rPr>
        <sz val="8"/>
        <color rgb="FFFF0000"/>
        <rFont val="宋体"/>
        <charset val="134"/>
      </rPr>
      <t>投标时需提供该样品一个。未提供样品按无效投标处理，提供的样品不满足各项技术参数要求的将视为负偏离。</t>
    </r>
  </si>
  <si>
    <t>大垃圾桶挂车</t>
  </si>
  <si>
    <r>
      <rPr>
        <sz val="8"/>
        <color rgb="FF000000"/>
        <rFont val="宋体"/>
        <charset val="134"/>
      </rPr>
      <t>★1、容积：660L（±5%）(可挂车)
★2、尺寸：长*宽*高（mm）含盖：长1500±2%*宽800±2%*高1230±2%。
★3、整体重量：≥46.5kg。材质：高密度聚乙烯（HDPE）。
4、桶身两侧采用铁提耳挂车助力装置，为保证与清运车顺利连接提耳长度≥16cm，提耳装置通过≥9颗螺丝固定在桶身上，桶身与两侧拉手一次性注塑成型，拒绝拼接（因使用过程容易脱落丢失）保证挂耳强度。
5、桶体：桶身及桶盖采用PE一次性注塑成型：桶身两侧拉手位置靠近挂车桶沿两侧采用波浪加强筋设计。
6、桶身及桶盖材料采用高密度聚乙烯（HDPE）。高温65℃、低温-30℃的气温下，不变形，不开裂。桶身壁厚≥5mm，桶盖厚度≥4mm，桶底厚度≥6mm，加强筋厚度≥5mm，提升杆≥3mm。
7、排水口：为方便收集粉状垃圾或高温垃圾，桶身底部设两个排水口，一高一低，深度相差≥100mm；桶底部蜂窝状加强筋设计。
8、插销与桶轮：桶身与桶盖由两个长插销连接，插销为一次性注模成型长销子，具备倒钩防盗特性。桶轮采用四只万向轮优质镀锌钢制材料骨架制作，内圈采用聚乙烯，内置钢套，外圈为橡胶轮，其中两只万向轮带刹车功能。
9、生活垃圾分类标志图形符号要求：分类标识应符合《城市生活垃圾分类标志》（GB/T19095-2019）要求，</t>
    </r>
    <r>
      <rPr>
        <sz val="8"/>
        <color rgb="FFFF0000"/>
        <rFont val="宋体"/>
        <charset val="134"/>
      </rPr>
      <t>四分类中各类垃圾桶数量由遴选人确定。</t>
    </r>
  </si>
  <si>
    <t>圆形垃圾桶</t>
  </si>
  <si>
    <t>1、双层塑料
▲2、外桶条纹
★3、直径:22.5cm、高度:27cm（±2cm）
4、无盖式</t>
  </si>
  <si>
    <t>厕所垃圾桶</t>
  </si>
  <si>
    <t>1、容积：15L（±2%）
▲2、方形塑料垃圾桶
★3、29cm*20cm*31cm（±2cm）
4、无盖式</t>
  </si>
  <si>
    <t>带盖圆桶</t>
  </si>
  <si>
    <t>▲1、塑料带盖
★2、57cm*60*43cm（±2cm）
3、容积：120L（±2%）</t>
  </si>
  <si>
    <t>喷壶手动气压式</t>
  </si>
  <si>
    <t>1、PP材质
▲2、2.0加厚专用喷壶
▲3、可调/高压型
▲4、锁定功能/泄压阀
5、功能：雾化/水柱</t>
  </si>
  <si>
    <t>背负式喷洒消毒打药喷壶</t>
  </si>
  <si>
    <t>★1、3WBD-20L型
▲2、全新电池（锂电池）
▲3、纯铜电机
4、压力开关，关闭水泵自动停机
▲5、可任意控制水泵工作压力
★6、防水充电座
7、≥6小时续航（满电状态）
8、剩余电量显示</t>
  </si>
  <si>
    <t>合计金额</t>
  </si>
  <si>
    <t>备注：
以上垃圾桶图标均采用国家标准新分类样式；
支持医院LOGO定制服务。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</si>
</sst>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2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14" workbookViewId="0">
      <selection activeCell="E32" sqref="E32"/>
    </sheetView>
  </sheetViews>
  <sheetFormatPr defaultColWidth="8.75" defaultRowHeight="12" outlineLevelCol="7"/>
  <cols>
    <col min="1" max="1" width="5.225" style="1" customWidth="1"/>
    <col min="2" max="2" width="17.2333333333333" style="1" customWidth="1"/>
    <col min="3" max="3" width="6.66666666666667" style="1" customWidth="1"/>
    <col min="4" max="4" width="4.66666666666667" style="1" customWidth="1"/>
    <col min="5" max="5" width="59.4416666666667" style="2" customWidth="1"/>
    <col min="6" max="7" width="11.4416666666667" style="3" customWidth="1"/>
    <col min="8" max="8" width="24.45" style="1" customWidth="1"/>
    <col min="9" max="244" width="8.75" style="1" customWidth="1"/>
    <col min="245" max="16373" width="8.75" style="1"/>
    <col min="16374" max="16384" width="8.75" style="4"/>
  </cols>
  <sheetData>
    <row r="1" s="1" customFormat="1" ht="4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s="1" customFormat="1" ht="27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96" customHeight="1" spans="1:8">
      <c r="A3" s="10">
        <v>1</v>
      </c>
      <c r="B3" s="11" t="s">
        <v>9</v>
      </c>
      <c r="C3" s="10">
        <v>15</v>
      </c>
      <c r="D3" s="10" t="s">
        <v>10</v>
      </c>
      <c r="E3" s="12" t="s">
        <v>11</v>
      </c>
      <c r="F3" s="13">
        <v>367</v>
      </c>
      <c r="G3" s="13">
        <f>C3*F3</f>
        <v>5505</v>
      </c>
      <c r="H3" s="14" t="str">
        <f>_xlfn.DISPIMG("ID_F4F33B849996499E827DC88CC9638ABB",1)</f>
        <v>=DISPIMG("ID_F4F33B849996499E827DC88CC9638ABB",1)</v>
      </c>
    </row>
    <row r="4" s="1" customFormat="1" ht="96" customHeight="1" spans="1:8">
      <c r="A4" s="10">
        <v>2</v>
      </c>
      <c r="B4" s="11" t="s">
        <v>9</v>
      </c>
      <c r="C4" s="10">
        <v>6</v>
      </c>
      <c r="D4" s="10" t="s">
        <v>10</v>
      </c>
      <c r="E4" s="12" t="s">
        <v>12</v>
      </c>
      <c r="F4" s="13">
        <v>550</v>
      </c>
      <c r="G4" s="13">
        <f t="shared" ref="G4:G15" si="0">C4*F4</f>
        <v>3300</v>
      </c>
      <c r="H4" s="14" t="str">
        <f>_xlfn.DISPIMG("ID_5DAF34ACECA740ABAD4D2F177CDF508A",1)</f>
        <v>=DISPIMG("ID_5DAF34ACECA740ABAD4D2F177CDF508A",1)</v>
      </c>
    </row>
    <row r="5" s="1" customFormat="1" ht="245" customHeight="1" spans="1:8">
      <c r="A5" s="10">
        <v>3</v>
      </c>
      <c r="B5" s="11" t="s">
        <v>13</v>
      </c>
      <c r="C5" s="10">
        <v>20</v>
      </c>
      <c r="D5" s="10" t="s">
        <v>10</v>
      </c>
      <c r="E5" s="12" t="s">
        <v>14</v>
      </c>
      <c r="F5" s="13">
        <v>600</v>
      </c>
      <c r="G5" s="13">
        <f t="shared" si="0"/>
        <v>12000</v>
      </c>
      <c r="H5" s="14" t="str">
        <f>_xlfn.DISPIMG("ID_5DF6ADB0F26643C2BBAA549A54F711BB",1)</f>
        <v>=DISPIMG("ID_5DF6ADB0F26643C2BBAA549A54F711BB",1)</v>
      </c>
    </row>
    <row r="6" s="1" customFormat="1" ht="77" customHeight="1" spans="1:8">
      <c r="A6" s="10">
        <v>4</v>
      </c>
      <c r="B6" s="11" t="s">
        <v>15</v>
      </c>
      <c r="C6" s="10">
        <v>40</v>
      </c>
      <c r="D6" s="10" t="s">
        <v>16</v>
      </c>
      <c r="E6" s="12" t="s">
        <v>17</v>
      </c>
      <c r="F6" s="13">
        <v>65</v>
      </c>
      <c r="G6" s="13">
        <f t="shared" si="0"/>
        <v>2600</v>
      </c>
      <c r="H6" s="14" t="str">
        <f>_xlfn.DISPIMG("ID_C55DE356F91C4192B9C0E8AAF0B64845",1)</f>
        <v>=DISPIMG("ID_C55DE356F91C4192B9C0E8AAF0B64845",1)</v>
      </c>
    </row>
    <row r="7" s="1" customFormat="1" ht="77" customHeight="1" spans="1:8">
      <c r="A7" s="10">
        <v>5</v>
      </c>
      <c r="B7" s="11" t="s">
        <v>15</v>
      </c>
      <c r="C7" s="10">
        <v>40</v>
      </c>
      <c r="D7" s="10" t="s">
        <v>16</v>
      </c>
      <c r="E7" s="12" t="s">
        <v>18</v>
      </c>
      <c r="F7" s="13">
        <v>65</v>
      </c>
      <c r="G7" s="13">
        <f t="shared" si="0"/>
        <v>2600</v>
      </c>
      <c r="H7" s="14" t="str">
        <f>_xlfn.DISPIMG("ID_CC207DB8932D44A78B570B428509B02C",1)</f>
        <v>=DISPIMG("ID_CC207DB8932D44A78B570B428509B02C",1)</v>
      </c>
    </row>
    <row r="8" s="1" customFormat="1" ht="166" customHeight="1" spans="1:8">
      <c r="A8" s="10">
        <v>6</v>
      </c>
      <c r="B8" s="11" t="s">
        <v>15</v>
      </c>
      <c r="C8" s="10">
        <v>80</v>
      </c>
      <c r="D8" s="10" t="s">
        <v>16</v>
      </c>
      <c r="E8" s="15" t="s">
        <v>19</v>
      </c>
      <c r="F8" s="13">
        <v>225</v>
      </c>
      <c r="G8" s="13">
        <f t="shared" si="0"/>
        <v>18000</v>
      </c>
      <c r="H8" s="14" t="str">
        <f>_xlfn.DISPIMG("ID_78722EABFD414CC5911388DF22B92482",1)</f>
        <v>=DISPIMG("ID_78722EABFD414CC5911388DF22B92482",1)</v>
      </c>
    </row>
    <row r="9" s="1" customFormat="1" ht="124" customHeight="1" spans="1:8">
      <c r="A9" s="10">
        <v>7</v>
      </c>
      <c r="B9" s="11" t="s">
        <v>20</v>
      </c>
      <c r="C9" s="10">
        <v>150</v>
      </c>
      <c r="D9" s="10" t="s">
        <v>16</v>
      </c>
      <c r="E9" s="12" t="s">
        <v>21</v>
      </c>
      <c r="F9" s="13">
        <v>170</v>
      </c>
      <c r="G9" s="13">
        <f t="shared" si="0"/>
        <v>25500</v>
      </c>
      <c r="H9" s="14" t="str">
        <f>_xlfn.DISPIMG("ID_95FBCB2233E44D8D98240CB8E86BFE13",1)</f>
        <v>=DISPIMG("ID_95FBCB2233E44D8D98240CB8E86BFE13",1)</v>
      </c>
    </row>
    <row r="10" s="1" customFormat="1" ht="182" customHeight="1" spans="1:8">
      <c r="A10" s="10">
        <v>8</v>
      </c>
      <c r="B10" s="11" t="s">
        <v>22</v>
      </c>
      <c r="C10" s="10">
        <v>15</v>
      </c>
      <c r="D10" s="10" t="s">
        <v>16</v>
      </c>
      <c r="E10" s="16" t="s">
        <v>23</v>
      </c>
      <c r="F10" s="13">
        <v>825</v>
      </c>
      <c r="G10" s="13">
        <f t="shared" si="0"/>
        <v>12375</v>
      </c>
      <c r="H10" s="14" t="str">
        <f>_xlfn.DISPIMG("ID_AC0EC49B731E4C07A490DDC58A232BFD",1)</f>
        <v>=DISPIMG("ID_AC0EC49B731E4C07A490DDC58A232BFD",1)</v>
      </c>
    </row>
    <row r="11" s="1" customFormat="1" ht="63" customHeight="1" spans="1:8">
      <c r="A11" s="10">
        <v>9</v>
      </c>
      <c r="B11" s="11" t="s">
        <v>24</v>
      </c>
      <c r="C11" s="10">
        <v>200</v>
      </c>
      <c r="D11" s="10" t="s">
        <v>16</v>
      </c>
      <c r="E11" s="12" t="s">
        <v>25</v>
      </c>
      <c r="F11" s="13">
        <v>22</v>
      </c>
      <c r="G11" s="13">
        <f t="shared" si="0"/>
        <v>4400</v>
      </c>
      <c r="H11" s="14" t="str">
        <f>_xlfn.DISPIMG("ID_4AB306914AD14AE48056C278BEB9A5C8",1)</f>
        <v>=DISPIMG("ID_4AB306914AD14AE48056C278BEB9A5C8",1)</v>
      </c>
    </row>
    <row r="12" s="1" customFormat="1" ht="63" customHeight="1" spans="1:8">
      <c r="A12" s="10">
        <v>10</v>
      </c>
      <c r="B12" s="11" t="s">
        <v>26</v>
      </c>
      <c r="C12" s="10">
        <v>280</v>
      </c>
      <c r="D12" s="10" t="s">
        <v>16</v>
      </c>
      <c r="E12" s="12" t="s">
        <v>27</v>
      </c>
      <c r="F12" s="13">
        <v>15</v>
      </c>
      <c r="G12" s="13">
        <f t="shared" si="0"/>
        <v>4200</v>
      </c>
      <c r="H12" s="14" t="str">
        <f>_xlfn.DISPIMG("ID_6ABC79AFF90C424BB32E8990E975C5C6",1)</f>
        <v>=DISPIMG("ID_6ABC79AFF90C424BB32E8990E975C5C6",1)</v>
      </c>
    </row>
    <row r="13" s="1" customFormat="1" ht="63" customHeight="1" spans="1:8">
      <c r="A13" s="10">
        <v>11</v>
      </c>
      <c r="B13" s="11" t="s">
        <v>28</v>
      </c>
      <c r="C13" s="10">
        <v>20</v>
      </c>
      <c r="D13" s="10" t="s">
        <v>16</v>
      </c>
      <c r="E13" s="12" t="s">
        <v>29</v>
      </c>
      <c r="F13" s="13">
        <v>70</v>
      </c>
      <c r="G13" s="13">
        <f t="shared" si="0"/>
        <v>1400</v>
      </c>
      <c r="H13" s="14" t="str">
        <f>_xlfn.DISPIMG("ID_1216DC8B1CB147349CE2294AC2EF3EDD",1)</f>
        <v>=DISPIMG("ID_1216DC8B1CB147349CE2294AC2EF3EDD",1)</v>
      </c>
    </row>
    <row r="14" s="1" customFormat="1" ht="63" customHeight="1" spans="1:8">
      <c r="A14" s="10">
        <v>12</v>
      </c>
      <c r="B14" s="11" t="s">
        <v>30</v>
      </c>
      <c r="C14" s="10">
        <v>20</v>
      </c>
      <c r="D14" s="10" t="s">
        <v>16</v>
      </c>
      <c r="E14" s="17" t="s">
        <v>31</v>
      </c>
      <c r="F14" s="13">
        <v>18</v>
      </c>
      <c r="G14" s="13">
        <f t="shared" si="0"/>
        <v>360</v>
      </c>
      <c r="H14" s="10" t="str">
        <f>_xlfn.DISPIMG("ID_6611E7A26FAE4E28B8191F3328791C9C",1)</f>
        <v>=DISPIMG("ID_6611E7A26FAE4E28B8191F3328791C9C",1)</v>
      </c>
    </row>
    <row r="15" s="1" customFormat="1" ht="90" customHeight="1" spans="1:8">
      <c r="A15" s="18">
        <v>13</v>
      </c>
      <c r="B15" s="19" t="s">
        <v>32</v>
      </c>
      <c r="C15" s="18">
        <v>20</v>
      </c>
      <c r="D15" s="18" t="s">
        <v>16</v>
      </c>
      <c r="E15" s="20" t="s">
        <v>33</v>
      </c>
      <c r="F15" s="13">
        <v>203</v>
      </c>
      <c r="G15" s="13">
        <f t="shared" si="0"/>
        <v>4060</v>
      </c>
      <c r="H15" s="10" t="str">
        <f>_xlfn.DISPIMG("ID_4501D3C18BD54934892DFA262940D821",1)</f>
        <v>=DISPIMG("ID_4501D3C18BD54934892DFA262940D821",1)</v>
      </c>
    </row>
    <row r="16" ht="31" customHeight="1" spans="1:8">
      <c r="A16" s="21" t="s">
        <v>34</v>
      </c>
      <c r="B16" s="21"/>
      <c r="C16" s="21"/>
      <c r="D16" s="21"/>
      <c r="E16" s="21"/>
      <c r="F16" s="21"/>
      <c r="G16" s="22">
        <f>SUM(G3:G15)</f>
        <v>96300</v>
      </c>
      <c r="H16" s="23"/>
    </row>
    <row r="17" ht="46" customHeight="1" spans="1:8">
      <c r="A17" s="24" t="s">
        <v>35</v>
      </c>
      <c r="B17" s="25"/>
      <c r="C17" s="25"/>
      <c r="D17" s="25"/>
      <c r="E17" s="25"/>
      <c r="F17" s="25"/>
      <c r="G17" s="25"/>
      <c r="H17" s="26"/>
    </row>
    <row r="41" ht="36" customHeight="1"/>
  </sheetData>
  <mergeCells count="4">
    <mergeCell ref="A1:H1"/>
    <mergeCell ref="A16:F16"/>
    <mergeCell ref="G16:H16"/>
    <mergeCell ref="A17:H17"/>
  </mergeCells>
  <pageMargins left="0.236111111111111" right="0.0784722222222222" top="0.66875" bottom="0.03888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附件1-采购需求明细表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┢┦appyZeng</cp:lastModifiedBy>
  <dcterms:created xsi:type="dcterms:W3CDTF">2025-12-15T05:21:00Z</dcterms:created>
  <dcterms:modified xsi:type="dcterms:W3CDTF">2025-12-23T02:52:58Z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E40853B23DA240C9A6DB1FE968877E28_13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